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<sst xmlns="http://schemas.openxmlformats.org/spreadsheetml/2006/main" count="52" uniqueCount="42">
  <si>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VIVIENDA</t>
  </si>
  <si>
    <t>$ 0,00</t>
  </si>
  <si>
    <t>m2</t>
  </si>
  <si>
    <t>1ra - 2da - 3ra- 4ta</t>
  </si>
  <si>
    <t>GALPON</t>
  </si>
  <si>
    <t>VALOR m2</t>
  </si>
  <si>
    <t>CATEG</t>
  </si>
  <si>
    <t>Presentación espontánea</t>
  </si>
  <si>
    <t>Detectado por el municipio</t>
  </si>
  <si>
    <t>sin terminar</t>
  </si>
  <si>
    <t>terminado</t>
  </si>
  <si>
    <t xml:space="preserve">4ta a 5ta </t>
  </si>
  <si>
    <t>3ra</t>
  </si>
  <si>
    <t>5ta</t>
  </si>
  <si>
    <t>4ta</t>
  </si>
  <si>
    <t>SELLADOS</t>
  </si>
  <si>
    <t>OBRA CIVIL</t>
  </si>
  <si>
    <t>OBRA SANITARIA</t>
  </si>
  <si>
    <t>m2x0,13x15x0,0012</t>
  </si>
  <si>
    <t>m2x0,13x20x0,001</t>
  </si>
  <si>
    <t>m2x0,19x4x0,0035</t>
  </si>
  <si>
    <t>m2x0,19x10x0,0020</t>
  </si>
  <si>
    <t>m2x0,19x15x0,0015</t>
  </si>
  <si>
    <t>m2x0,19x20x0,0012</t>
  </si>
  <si>
    <t>m2x0,71x4x0,0022</t>
  </si>
  <si>
    <t>m2x0,71x10x0,0014</t>
  </si>
  <si>
    <t>m2x0,71x15x0,0012</t>
  </si>
  <si>
    <t>m2x0,71x20x0,0012</t>
  </si>
  <si>
    <t>m2x1x4x0,0025</t>
  </si>
  <si>
    <t>m2x1x10x0,0018</t>
  </si>
  <si>
    <t>m2x1x15x0,0015</t>
  </si>
  <si>
    <t>m2x1x20x0,0015</t>
  </si>
  <si>
    <t>m2x0,13x10x0,0015</t>
  </si>
  <si>
    <t>(DISTRITO)</t>
  </si>
  <si>
    <t>% s/ inf. catastro</t>
  </si>
  <si>
    <t>Categoría</t>
  </si>
  <si>
    <t>Importe</t>
  </si>
  <si>
    <t>1º(690,00) 2º(575,00)3º(460,00)4º(370,00)</t>
  </si>
  <si>
    <t>3º(280,00)4º(170,00)</t>
  </si>
  <si>
    <t>CALCULO DE AFORO ABRIL-MAYO-JUNIO 2024</t>
  </si>
  <si>
    <t>,,</t>
  </si>
  <si>
    <t>CALCULO DE LA MULTA ABRIL-MAYO-JUNIO 2024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</si>
</sst>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\ #,##0;\-&quot;$&quot;\ #,##0"/>
    <numFmt numFmtId="167" formatCode="&quot;$&quot;\ #,##0;[Red]\-&quot;$&quot;\ #,##0"/>
    <numFmt numFmtId="168" formatCode="&quot;$&quot;\ #,##0.00;\-&quot;$&quot;\ #,##0.00"/>
    <numFmt numFmtId="169" formatCode="&quot;$&quot;\ #,##0.00;[Red]\-&quot;$&quot;\ #,##0.00"/>
    <numFmt numFmtId="170" formatCode="_-&quot;$&quot;\ * #,##0_-;\-&quot;$&quot;\ * #,##0_-;_-&quot;$&quot;\ * &quot;-&quot;_-;_-@_-"/>
    <numFmt numFmtId="171" formatCode="_-&quot;$&quot;\ * #,##0.00_-;\-&quot;$&quot;\ * #,##0.00_-;_-&quot;$&quot;\ * &quot;-&quot;??_-;_-@_-"/>
    <numFmt numFmtId="172" formatCode="[$-C0A]dddd\,\ d&quot; de &quot;mmmm&quot; de &quot;yyyy"/>
    <numFmt numFmtId="173" formatCode="_-[$$-2C0A]\ * #,##0.00_-;\-[$$-2C0A]\ * #,##0.00_-;_-[$$-2C0A]\ * &quot;-&quot;??_-;_-@_-"/>
    <numFmt numFmtId="174" formatCode="_-[$$-1004]* #,##0.00_-;\-[$$-1004]* #,##0.00_-;_-[$$-1004]* &quot;-&quot;??_-;_-@_-"/>
    <numFmt numFmtId="175" formatCode="[$$-2C0A]\ #,##0.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/>
    </xf>
    <xf numFmtId="167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1" xfId="0" applyFont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175" fontId="0" fillId="0" borderId="0" xfId="0" applyNumberFormat="1" applyAlignment="1">
      <alignment/>
    </xf>
    <xf numFmtId="0" fontId="2" fillId="9" borderId="16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/>
    </xf>
    <xf numFmtId="175" fontId="2" fillId="0" borderId="16" xfId="0" applyNumberFormat="1" applyFont="1" applyBorder="1" applyAlignment="1">
      <alignment horizontal="center"/>
    </xf>
    <xf numFmtId="175" fontId="2" fillId="0" borderId="18" xfId="0" applyNumberFormat="1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8"/>
  <sheetViews>
    <sheetView tabSelected="1" zoomScale="115" zoomScaleNormal="115" zoomScalePageLayoutView="0" workbookViewId="0" topLeftCell="A1">
      <selection activeCell="J21" sqref="J21"/>
    </sheetView>
  </sheetViews>
  <sheetFormatPr defaultColWidth="11.421875" defaultRowHeight="12.75"/>
  <cols>
    <col min="2" max="2" width="12.00390625" style="0" bestFit="1" customWidth="1"/>
    <col min="3" max="3" width="19.421875" style="0" customWidth="1"/>
    <col min="4" max="4" width="18.421875" style="0" customWidth="1"/>
    <col min="5" max="5" width="18.8515625" style="0" customWidth="1"/>
    <col min="6" max="6" width="18.28125" style="0" customWidth="1"/>
    <col min="8" max="8" width="13.140625" style="0" bestFit="1" customWidth="1"/>
    <col min="10" max="10" width="11.7109375" style="0" bestFit="1" customWidth="1"/>
    <col min="11" max="11" width="12.00390625" style="0" bestFit="1" customWidth="1"/>
    <col min="12" max="12" width="11.7109375" style="0" bestFit="1" customWidth="1"/>
    <col min="13" max="13" width="13.28125" style="0" bestFit="1" customWidth="1"/>
  </cols>
  <sheetData>
    <row r="1" ht="13.5" thickBot="1"/>
    <row r="2" spans="1:9" ht="19.5" customHeight="1" thickBot="1">
      <c r="A2" s="33" t="s">
        <v>39</v>
      </c>
      <c r="B2" s="34"/>
      <c r="C2" s="34"/>
      <c r="D2" s="34"/>
      <c r="E2" s="34"/>
      <c r="F2" s="34"/>
      <c r="G2" s="34"/>
      <c r="H2" s="34"/>
      <c r="I2" s="35"/>
    </row>
    <row r="3" spans="1:9" ht="12.75">
      <c r="A3" s="9"/>
      <c r="B3" s="7"/>
      <c r="C3" s="7"/>
      <c r="D3" s="7"/>
      <c r="E3" s="7"/>
      <c r="F3" s="7"/>
      <c r="G3" s="7"/>
      <c r="H3" s="7"/>
      <c r="I3" s="8"/>
    </row>
    <row r="4" spans="1:9" ht="13.5" thickBot="1">
      <c r="A4" s="9"/>
      <c r="B4" s="7"/>
      <c r="C4" s="7"/>
      <c r="D4" s="7"/>
      <c r="E4" s="7"/>
      <c r="F4" s="7"/>
      <c r="G4" s="7"/>
      <c r="H4" s="7"/>
      <c r="I4" s="8"/>
    </row>
    <row r="5" spans="1:9" ht="13.5" thickBot="1">
      <c r="A5" s="9"/>
      <c r="B5" s="23" t="s">
        <v>2</v>
      </c>
      <c r="C5" s="25" t="s">
        <v>35</v>
      </c>
      <c r="D5" s="22"/>
      <c r="E5" s="25" t="s">
        <v>36</v>
      </c>
      <c r="F5" s="22"/>
      <c r="G5" s="7"/>
      <c r="H5" s="7"/>
      <c r="I5" s="8"/>
    </row>
    <row r="6" spans="1:9" ht="13.5" thickBot="1">
      <c r="A6" s="9"/>
      <c r="B6" s="24"/>
      <c r="C6" s="21" t="s">
        <v>3</v>
      </c>
      <c r="D6" s="22"/>
      <c r="E6" s="26" t="s">
        <v>37</v>
      </c>
      <c r="F6" s="27"/>
      <c r="G6" s="21" t="s">
        <v>33</v>
      </c>
      <c r="H6" s="22"/>
      <c r="I6" s="8"/>
    </row>
    <row r="7" spans="1:9" ht="13.5" thickBot="1">
      <c r="A7" s="14" t="s">
        <v>0</v>
      </c>
      <c r="B7" s="4">
        <v>0</v>
      </c>
      <c r="C7" s="21">
        <v>1</v>
      </c>
      <c r="D7" s="22"/>
      <c r="E7" s="21" t="s">
        <v>1</v>
      </c>
      <c r="F7" s="22"/>
      <c r="G7" s="21" t="s">
        <v>34</v>
      </c>
      <c r="H7" s="22"/>
      <c r="I7" s="8"/>
    </row>
    <row r="8" spans="1:9" ht="12.75">
      <c r="A8" s="9"/>
      <c r="B8" s="7"/>
      <c r="C8" s="7"/>
      <c r="D8" s="7"/>
      <c r="E8" s="7"/>
      <c r="F8" s="7"/>
      <c r="G8" s="7"/>
      <c r="H8" s="7"/>
      <c r="I8" s="8"/>
    </row>
    <row r="9" spans="1:9" ht="13.5" thickBot="1">
      <c r="A9" s="9"/>
      <c r="B9" s="7"/>
      <c r="C9" s="7"/>
      <c r="D9" s="7"/>
      <c r="E9" s="7"/>
      <c r="F9" s="7"/>
      <c r="G9" s="7"/>
      <c r="H9" s="7"/>
      <c r="I9" s="8"/>
    </row>
    <row r="10" spans="1:9" ht="13.5" thickBot="1">
      <c r="A10" s="9"/>
      <c r="B10" s="23" t="s">
        <v>2</v>
      </c>
      <c r="C10" s="25" t="s">
        <v>35</v>
      </c>
      <c r="D10" s="22"/>
      <c r="E10" s="25" t="s">
        <v>36</v>
      </c>
      <c r="F10" s="22"/>
      <c r="G10" s="7"/>
      <c r="H10" s="7"/>
      <c r="I10" s="8"/>
    </row>
    <row r="11" spans="1:9" ht="13.5" thickBot="1">
      <c r="A11" s="9"/>
      <c r="B11" s="24"/>
      <c r="C11" s="21" t="s">
        <v>3</v>
      </c>
      <c r="D11" s="22"/>
      <c r="E11" s="38" t="s">
        <v>38</v>
      </c>
      <c r="F11" s="27"/>
      <c r="G11" s="3"/>
      <c r="H11" s="18" t="s">
        <v>5</v>
      </c>
      <c r="I11" s="20"/>
    </row>
    <row r="12" spans="1:9" ht="13.5" thickBot="1">
      <c r="A12" s="15" t="s">
        <v>4</v>
      </c>
      <c r="B12" s="4">
        <v>0</v>
      </c>
      <c r="C12" s="21">
        <v>1</v>
      </c>
      <c r="D12" s="22"/>
      <c r="E12" s="21" t="s">
        <v>1</v>
      </c>
      <c r="F12" s="22"/>
      <c r="G12" s="3"/>
      <c r="H12" s="36">
        <v>808021.02</v>
      </c>
      <c r="I12" s="37"/>
    </row>
    <row r="13" spans="1:9" ht="12.75">
      <c r="A13" s="9"/>
      <c r="B13" s="7"/>
      <c r="C13" s="7"/>
      <c r="D13" s="7"/>
      <c r="E13" s="7"/>
      <c r="F13" s="7"/>
      <c r="G13" s="7"/>
      <c r="H13" s="7"/>
      <c r="I13" s="8"/>
    </row>
    <row r="14" spans="1:9" ht="13.5" thickBot="1">
      <c r="A14" s="9"/>
      <c r="B14" s="7"/>
      <c r="C14" s="7"/>
      <c r="D14" s="7"/>
      <c r="E14" s="7"/>
      <c r="F14" s="7"/>
      <c r="G14" s="7"/>
      <c r="H14" s="7"/>
      <c r="I14" s="8"/>
    </row>
    <row r="15" spans="1:9" ht="13.5" thickBot="1">
      <c r="A15" s="18" t="s">
        <v>41</v>
      </c>
      <c r="B15" s="19"/>
      <c r="C15" s="19"/>
      <c r="D15" s="19"/>
      <c r="E15" s="19"/>
      <c r="F15" s="20"/>
      <c r="G15" s="7"/>
      <c r="H15" s="7"/>
      <c r="I15" s="8"/>
    </row>
    <row r="16" spans="1:13" ht="13.5" thickBot="1">
      <c r="A16" s="9"/>
      <c r="B16" s="7"/>
      <c r="C16" s="7"/>
      <c r="D16" s="7"/>
      <c r="E16" s="7"/>
      <c r="F16" s="7"/>
      <c r="G16" s="7"/>
      <c r="H16" s="7"/>
      <c r="I16" s="8"/>
      <c r="J16" s="17"/>
      <c r="M16" s="17"/>
    </row>
    <row r="17" spans="1:13" ht="13.5" thickBot="1">
      <c r="A17" s="9"/>
      <c r="B17" s="31" t="s">
        <v>6</v>
      </c>
      <c r="C17" s="21" t="s">
        <v>7</v>
      </c>
      <c r="D17" s="22"/>
      <c r="E17" s="21" t="s">
        <v>8</v>
      </c>
      <c r="F17" s="22"/>
      <c r="G17" s="7"/>
      <c r="H17" s="7"/>
      <c r="I17" s="8"/>
      <c r="M17" s="17"/>
    </row>
    <row r="18" spans="1:13" ht="13.5" thickBot="1">
      <c r="A18" s="9"/>
      <c r="B18" s="32"/>
      <c r="C18" s="1" t="s">
        <v>9</v>
      </c>
      <c r="D18" s="1" t="s">
        <v>10</v>
      </c>
      <c r="E18" s="1" t="s">
        <v>9</v>
      </c>
      <c r="F18" s="1" t="s">
        <v>10</v>
      </c>
      <c r="G18" s="7"/>
      <c r="H18" s="7"/>
      <c r="I18" s="8"/>
      <c r="M18" s="17"/>
    </row>
    <row r="19" spans="1:9" ht="13.5" thickBot="1">
      <c r="A19" s="28" t="s">
        <v>4</v>
      </c>
      <c r="B19" s="2" t="s">
        <v>11</v>
      </c>
      <c r="C19" s="5" t="s">
        <v>40</v>
      </c>
      <c r="D19" s="5" t="s">
        <v>32</v>
      </c>
      <c r="E19" s="5" t="s">
        <v>18</v>
      </c>
      <c r="F19" s="5" t="s">
        <v>19</v>
      </c>
      <c r="G19" s="7"/>
      <c r="H19" s="7"/>
      <c r="I19" s="8"/>
    </row>
    <row r="20" spans="1:13" ht="13.5" thickBot="1">
      <c r="A20" s="29"/>
      <c r="B20" s="4">
        <v>1</v>
      </c>
      <c r="C20" s="4">
        <f>+H12*0.13*4*0.003</f>
        <v>1260.5127912</v>
      </c>
      <c r="D20" s="4">
        <f>+H12*0.13*10*0.0015</f>
        <v>1575.6409890000002</v>
      </c>
      <c r="E20" s="4">
        <f>+H12*0.13*15*0.0012</f>
        <v>1890.7691868</v>
      </c>
      <c r="F20" s="4">
        <f>+H12*0.13*20*0.001</f>
        <v>2100.8546520000004</v>
      </c>
      <c r="G20" s="7"/>
      <c r="H20" s="7"/>
      <c r="I20" s="8"/>
      <c r="M20" s="17"/>
    </row>
    <row r="21" spans="1:9" ht="13.5" thickBot="1">
      <c r="A21" s="29"/>
      <c r="B21" s="2" t="s">
        <v>12</v>
      </c>
      <c r="C21" s="5" t="s">
        <v>20</v>
      </c>
      <c r="D21" s="5" t="s">
        <v>21</v>
      </c>
      <c r="E21" s="5" t="s">
        <v>22</v>
      </c>
      <c r="F21" s="5" t="s">
        <v>23</v>
      </c>
      <c r="G21" s="7"/>
      <c r="H21" s="7"/>
      <c r="I21" s="8"/>
    </row>
    <row r="22" spans="1:9" ht="13.5" thickBot="1">
      <c r="A22" s="30"/>
      <c r="B22" s="4">
        <v>1</v>
      </c>
      <c r="C22" s="4">
        <f>+H12*0.19*4*0.0035</f>
        <v>2149.3359132</v>
      </c>
      <c r="D22" s="4">
        <f>+H12*0.19*10*0.002</f>
        <v>3070.4798760000003</v>
      </c>
      <c r="E22" s="4">
        <f>+H12*0.19*15*0.0015</f>
        <v>3454.2898605</v>
      </c>
      <c r="F22" s="4">
        <f>+H12*0.19*20*0.0012</f>
        <v>3684.5758511999998</v>
      </c>
      <c r="G22" s="7"/>
      <c r="H22" s="7"/>
      <c r="I22" s="8"/>
    </row>
    <row r="23" spans="1:9" ht="13.5" thickBot="1">
      <c r="A23" s="13"/>
      <c r="B23" s="7"/>
      <c r="C23" s="7"/>
      <c r="D23" s="7"/>
      <c r="E23" s="7"/>
      <c r="F23" s="7"/>
      <c r="G23" s="7"/>
      <c r="H23" s="7"/>
      <c r="I23" s="8"/>
    </row>
    <row r="24" spans="1:9" ht="13.5" thickBot="1">
      <c r="A24" s="28" t="s">
        <v>0</v>
      </c>
      <c r="B24" s="2" t="s">
        <v>13</v>
      </c>
      <c r="C24" s="5"/>
      <c r="D24" s="5"/>
      <c r="E24" s="5"/>
      <c r="F24" s="5"/>
      <c r="G24" s="7"/>
      <c r="H24" s="7"/>
      <c r="I24" s="8"/>
    </row>
    <row r="25" spans="1:9" ht="13.5" thickBot="1">
      <c r="A25" s="29"/>
      <c r="B25" s="4">
        <v>1</v>
      </c>
      <c r="C25" s="1"/>
      <c r="D25" s="1"/>
      <c r="E25" s="1"/>
      <c r="F25" s="1"/>
      <c r="G25" s="7"/>
      <c r="H25" s="7"/>
      <c r="I25" s="8"/>
    </row>
    <row r="26" spans="1:9" ht="13.5" thickBot="1">
      <c r="A26" s="29"/>
      <c r="B26" s="2" t="s">
        <v>14</v>
      </c>
      <c r="C26" s="5" t="s">
        <v>24</v>
      </c>
      <c r="D26" s="5" t="s">
        <v>25</v>
      </c>
      <c r="E26" s="5" t="s">
        <v>26</v>
      </c>
      <c r="F26" s="5" t="s">
        <v>27</v>
      </c>
      <c r="G26" s="7"/>
      <c r="H26" s="7"/>
      <c r="I26" s="8"/>
    </row>
    <row r="27" spans="1:9" ht="13.5" thickBot="1">
      <c r="A27" s="29"/>
      <c r="B27" s="4">
        <v>1</v>
      </c>
      <c r="C27" s="4">
        <f>H12*0.71*4*0.0022</f>
        <v>5048.515332960001</v>
      </c>
      <c r="D27" s="4">
        <f>H12*0.71*10*0.0014</f>
        <v>8031.728938800001</v>
      </c>
      <c r="E27" s="4">
        <f>H12*0.71*15*0.0012</f>
        <v>10326.5086356</v>
      </c>
      <c r="F27" s="4">
        <f>H12*0.71*20*0.0012</f>
        <v>13768.6781808</v>
      </c>
      <c r="G27" s="7"/>
      <c r="H27" s="7"/>
      <c r="I27" s="8"/>
    </row>
    <row r="28" spans="1:9" ht="13.5" thickBot="1">
      <c r="A28" s="29"/>
      <c r="B28" s="2" t="s">
        <v>12</v>
      </c>
      <c r="C28" s="5" t="s">
        <v>28</v>
      </c>
      <c r="D28" s="5" t="s">
        <v>29</v>
      </c>
      <c r="E28" s="5" t="s">
        <v>30</v>
      </c>
      <c r="F28" s="5" t="s">
        <v>31</v>
      </c>
      <c r="G28" s="7"/>
      <c r="H28" s="7"/>
      <c r="I28" s="8"/>
    </row>
    <row r="29" spans="1:11" ht="13.5" thickBot="1">
      <c r="A29" s="30"/>
      <c r="B29" s="4">
        <v>1</v>
      </c>
      <c r="C29" s="4">
        <f>+H12*4*0.0025</f>
        <v>8080.2102</v>
      </c>
      <c r="D29" s="4">
        <f>+H12*10*0.0018</f>
        <v>14544.37836</v>
      </c>
      <c r="E29" s="4">
        <f>+H12*15*0.0015</f>
        <v>18180.472950000003</v>
      </c>
      <c r="F29" s="4">
        <f>+H12*20*0.0015</f>
        <v>24240.6306</v>
      </c>
      <c r="G29" s="7"/>
      <c r="H29" s="7"/>
      <c r="I29" s="8"/>
      <c r="K29" s="17"/>
    </row>
    <row r="30" spans="1:9" ht="12.75">
      <c r="A30" s="9"/>
      <c r="B30" s="7"/>
      <c r="C30" s="7"/>
      <c r="D30" s="7"/>
      <c r="E30" s="7"/>
      <c r="F30" s="7"/>
      <c r="G30" s="7"/>
      <c r="H30" s="7"/>
      <c r="I30" s="8"/>
    </row>
    <row r="31" spans="1:12" ht="13.5" thickBot="1">
      <c r="A31" s="9"/>
      <c r="B31" s="7"/>
      <c r="C31" s="7"/>
      <c r="D31" s="7"/>
      <c r="E31" s="7"/>
      <c r="F31" s="7"/>
      <c r="G31" s="7"/>
      <c r="H31" s="7"/>
      <c r="I31" s="8"/>
      <c r="L31" s="17"/>
    </row>
    <row r="32" spans="1:9" ht="13.5" thickBot="1">
      <c r="A32" s="18" t="s">
        <v>15</v>
      </c>
      <c r="B32" s="19"/>
      <c r="C32" s="19"/>
      <c r="D32" s="19"/>
      <c r="E32" s="19"/>
      <c r="F32" s="20"/>
      <c r="G32" s="7"/>
      <c r="H32" s="7"/>
      <c r="I32" s="8"/>
    </row>
    <row r="33" spans="1:9" ht="13.5" thickBot="1">
      <c r="A33" s="9"/>
      <c r="B33" s="7"/>
      <c r="C33" s="7"/>
      <c r="D33" s="7"/>
      <c r="E33" s="7"/>
      <c r="F33" s="7"/>
      <c r="G33" s="7"/>
      <c r="H33" s="7"/>
      <c r="I33" s="8"/>
    </row>
    <row r="34" spans="1:9" ht="13.5" thickBot="1">
      <c r="A34" s="10"/>
      <c r="B34" s="16" t="s">
        <v>16</v>
      </c>
      <c r="C34" s="6">
        <v>7150</v>
      </c>
      <c r="D34" s="11"/>
      <c r="E34" s="16" t="s">
        <v>17</v>
      </c>
      <c r="F34" s="6">
        <v>7150</v>
      </c>
      <c r="G34" s="11"/>
      <c r="H34" s="11"/>
      <c r="I34" s="12"/>
    </row>
    <row r="36" ht="12.75">
      <c r="L36">
        <f>+L30*0.2</f>
        <v>0</v>
      </c>
    </row>
    <row r="37" ht="12.75">
      <c r="L37">
        <f>+L31*0.2</f>
        <v>0</v>
      </c>
    </row>
    <row r="38" ht="12.75">
      <c r="L38">
        <f>SUM(L29:L37)</f>
        <v>0</v>
      </c>
    </row>
    <row r="42" ht="12.75">
      <c r="E42" s="17"/>
    </row>
    <row r="43" ht="12.75">
      <c r="J43" s="17"/>
    </row>
    <row r="45" ht="12.75">
      <c r="K45" s="17"/>
    </row>
    <row r="48" ht="12.75">
      <c r="K48" s="17"/>
    </row>
  </sheetData>
  <sheetProtection/>
  <mergeCells count="26">
    <mergeCell ref="A24:A29"/>
    <mergeCell ref="B10:B11"/>
    <mergeCell ref="C10:D10"/>
    <mergeCell ref="E10:F10"/>
    <mergeCell ref="C11:D11"/>
    <mergeCell ref="E11:F11"/>
    <mergeCell ref="E17:F17"/>
    <mergeCell ref="C17:D17"/>
    <mergeCell ref="C7:D7"/>
    <mergeCell ref="E7:F7"/>
    <mergeCell ref="A2:I2"/>
    <mergeCell ref="A15:F15"/>
    <mergeCell ref="H11:I11"/>
    <mergeCell ref="C12:D12"/>
    <mergeCell ref="E12:F12"/>
    <mergeCell ref="H12:I12"/>
    <mergeCell ref="A32:F32"/>
    <mergeCell ref="G7:H7"/>
    <mergeCell ref="B5:B6"/>
    <mergeCell ref="C5:D5"/>
    <mergeCell ref="E5:F5"/>
    <mergeCell ref="G6:H6"/>
    <mergeCell ref="C6:D6"/>
    <mergeCell ref="E6:F6"/>
    <mergeCell ref="A19:A22"/>
    <mergeCell ref="B17:B18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Paola Gonzalez</cp:lastModifiedBy>
  <cp:lastPrinted>2024-04-03T14:22:41Z</cp:lastPrinted>
  <dcterms:created xsi:type="dcterms:W3CDTF">2017-10-04T11:53:38Z</dcterms:created>
  <dcterms:modified xsi:type="dcterms:W3CDTF">2024-04-04T13:26:59Z</dcterms:modified>
  <cp:category/>
  <cp:version/>
  <cp:contentType/>
  <cp:contentStatus/>
</cp:coreProperties>
</file>